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519"/>
  <workbookPr autoCompressPictures="0"/>
  <bookViews>
    <workbookView xWindow="1520" yWindow="3200" windowWidth="33100" windowHeight="181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 a="1"/>
  <c r="I12" i="1"/>
  <c r="J12" i="1"/>
  <c r="I13" i="1"/>
  <c r="J13" i="1"/>
  <c r="G32" i="1"/>
  <c r="G31" i="1"/>
  <c r="G5" i="1"/>
  <c r="D5" i="1"/>
  <c r="E5" i="1"/>
  <c r="E7" i="1"/>
  <c r="E6" i="1"/>
  <c r="G6" i="1"/>
  <c r="E8" i="1"/>
  <c r="G7" i="1"/>
  <c r="E9" i="1"/>
  <c r="G8" i="1"/>
  <c r="E10" i="1"/>
  <c r="G9" i="1"/>
  <c r="E11" i="1"/>
  <c r="G10" i="1"/>
  <c r="E12" i="1"/>
  <c r="G11" i="1"/>
  <c r="E13" i="1"/>
  <c r="G12" i="1"/>
  <c r="E14" i="1"/>
  <c r="G13" i="1"/>
  <c r="E15" i="1"/>
  <c r="G14" i="1"/>
  <c r="E16" i="1"/>
  <c r="G15" i="1"/>
  <c r="E17" i="1"/>
  <c r="G16" i="1"/>
  <c r="E18" i="1"/>
  <c r="G17" i="1"/>
  <c r="E19" i="1"/>
  <c r="G18" i="1"/>
  <c r="E20" i="1"/>
  <c r="G19" i="1"/>
  <c r="E21" i="1"/>
  <c r="G20" i="1"/>
  <c r="E22" i="1"/>
  <c r="G21" i="1"/>
  <c r="E23" i="1"/>
  <c r="G22" i="1"/>
  <c r="E24" i="1"/>
  <c r="G23" i="1"/>
  <c r="E25" i="1"/>
  <c r="G24" i="1"/>
  <c r="E26" i="1"/>
  <c r="G25" i="1"/>
  <c r="E27" i="1"/>
  <c r="G26" i="1"/>
  <c r="E28" i="1"/>
  <c r="G27" i="1"/>
  <c r="S7" i="1"/>
  <c r="R7" i="1"/>
  <c r="B26" i="1"/>
  <c r="B25" i="1"/>
  <c r="D26" i="1"/>
  <c r="B27" i="1"/>
  <c r="D27" i="1"/>
  <c r="B28" i="1"/>
  <c r="D28" i="1"/>
  <c r="B6" i="1"/>
  <c r="B5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D25" i="1"/>
</calcChain>
</file>

<file path=xl/sharedStrings.xml><?xml version="1.0" encoding="utf-8"?>
<sst xmlns="http://schemas.openxmlformats.org/spreadsheetml/2006/main" count="25" uniqueCount="25">
  <si>
    <t>Dot</t>
  </si>
  <si>
    <t>acceleration (m/s^2)</t>
  </si>
  <si>
    <t>time (s)</t>
  </si>
  <si>
    <t>position (m)</t>
  </si>
  <si>
    <t>slope</t>
  </si>
  <si>
    <t>y intercept</t>
  </si>
  <si>
    <t>standard error of slope</t>
  </si>
  <si>
    <t>standard error of y intercept</t>
  </si>
  <si>
    <t>The excel function LINEST can calculate the least-squares fit to a straight line, y=mx+b, and also the standard errors in the slope (m) and y-intercept (b).</t>
  </si>
  <si>
    <t>LINEST returns these parameters in the following order:</t>
  </si>
  <si>
    <t>RAW DATA</t>
  </si>
  <si>
    <t xml:space="preserve">LINEST </t>
  </si>
  <si>
    <t>acceleration of cylinder (m/s^2)</t>
  </si>
  <si>
    <t>standard error of acceleration (m/s^2)</t>
  </si>
  <si>
    <t>Mean acceleration (m/s^2)</t>
  </si>
  <si>
    <t>unknown</t>
  </si>
  <si>
    <t>not measured</t>
  </si>
  <si>
    <t>0 (big dot)</t>
  </si>
  <si>
    <t>time after drop of dot 1 (s)</t>
  </si>
  <si>
    <t>standard error of time after drop of dot 1 (s)</t>
  </si>
  <si>
    <t>Final determination of acceleration due to gravity:</t>
    <phoneticPr fontId="2" type="noConversion"/>
  </si>
  <si>
    <t>Standard Deviation (m/s^2)</t>
  </si>
  <si>
    <t>timebase for velocity (s)</t>
  </si>
  <si>
    <t>velocity (m/s)</t>
  </si>
  <si>
    <t>FIT TO VELOCITY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</si>
</sst>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 style="thick">
        <color theme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/>
    <xf numFmtId="164" fontId="0" fillId="0" borderId="7" xfId="0" applyNumberFormat="1" applyBorder="1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0" fillId="0" borderId="9" xfId="0" applyBorder="1"/>
    <xf numFmtId="0" fontId="0" fillId="0" borderId="10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" fillId="3" borderId="11" xfId="0" applyFont="1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4" xfId="0" applyFill="1" applyBorder="1"/>
    <xf numFmtId="0" fontId="0" fillId="0" borderId="18" xfId="0" applyBorder="1"/>
    <xf numFmtId="0" fontId="0" fillId="3" borderId="13" xfId="0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velocity of cylinder in free fall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>
                <c:manualLayout>
                  <c:x val="-0.235511886662582"/>
                  <c:y val="-0.00452232488280005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xVal>
            <c:numRef>
              <c:f>Sheet1!$D$5:$D$28</c:f>
              <c:numCache>
                <c:formatCode>General</c:formatCode>
                <c:ptCount val="24"/>
                <c:pt idx="0">
                  <c:v>0.00833333333333333</c:v>
                </c:pt>
                <c:pt idx="1">
                  <c:v>0.025</c:v>
                </c:pt>
                <c:pt idx="2">
                  <c:v>0.0416666666666667</c:v>
                </c:pt>
                <c:pt idx="3">
                  <c:v>0.0583333333333333</c:v>
                </c:pt>
                <c:pt idx="4">
                  <c:v>0.075</c:v>
                </c:pt>
                <c:pt idx="5">
                  <c:v>0.0916666666666666</c:v>
                </c:pt>
                <c:pt idx="6">
                  <c:v>0.108333333333333</c:v>
                </c:pt>
                <c:pt idx="7">
                  <c:v>0.125</c:v>
                </c:pt>
                <c:pt idx="8">
                  <c:v>0.141666666666667</c:v>
                </c:pt>
                <c:pt idx="9">
                  <c:v>0.158333333333333</c:v>
                </c:pt>
                <c:pt idx="10">
                  <c:v>0.175</c:v>
                </c:pt>
                <c:pt idx="11">
                  <c:v>0.191666666666667</c:v>
                </c:pt>
                <c:pt idx="12">
                  <c:v>0.208333333333333</c:v>
                </c:pt>
                <c:pt idx="13">
                  <c:v>0.225</c:v>
                </c:pt>
                <c:pt idx="14">
                  <c:v>0.241666666666667</c:v>
                </c:pt>
                <c:pt idx="15">
                  <c:v>0.258333333333333</c:v>
                </c:pt>
                <c:pt idx="16">
                  <c:v>0.275</c:v>
                </c:pt>
                <c:pt idx="17">
                  <c:v>0.291666666666667</c:v>
                </c:pt>
                <c:pt idx="18">
                  <c:v>0.308333333333333</c:v>
                </c:pt>
                <c:pt idx="19">
                  <c:v>0.325</c:v>
                </c:pt>
                <c:pt idx="20">
                  <c:v>0.341666666666667</c:v>
                </c:pt>
                <c:pt idx="21">
                  <c:v>0.358333333333333</c:v>
                </c:pt>
                <c:pt idx="22">
                  <c:v>0.375</c:v>
                </c:pt>
                <c:pt idx="23">
                  <c:v>0.391666666666667</c:v>
                </c:pt>
              </c:numCache>
            </c:numRef>
          </c:xVal>
          <c:yVal>
            <c:numRef>
              <c:f>Sheet1!$E$5:$E$28</c:f>
              <c:numCache>
                <c:formatCode>General</c:formatCode>
                <c:ptCount val="24"/>
                <c:pt idx="0">
                  <c:v>0.54</c:v>
                </c:pt>
                <c:pt idx="1">
                  <c:v>0.804</c:v>
                </c:pt>
                <c:pt idx="2">
                  <c:v>0.936</c:v>
                </c:pt>
                <c:pt idx="3">
                  <c:v>1.128</c:v>
                </c:pt>
                <c:pt idx="4">
                  <c:v>1.296</c:v>
                </c:pt>
                <c:pt idx="5">
                  <c:v>1.398</c:v>
                </c:pt>
                <c:pt idx="6">
                  <c:v>1.56</c:v>
                </c:pt>
                <c:pt idx="7">
                  <c:v>1.752</c:v>
                </c:pt>
                <c:pt idx="8">
                  <c:v>1.835999999999999</c:v>
                </c:pt>
                <c:pt idx="9">
                  <c:v>2.112000000000001</c:v>
                </c:pt>
                <c:pt idx="10">
                  <c:v>2.249999999999999</c:v>
                </c:pt>
                <c:pt idx="11">
                  <c:v>2.442000000000001</c:v>
                </c:pt>
                <c:pt idx="12">
                  <c:v>2.513999999999999</c:v>
                </c:pt>
                <c:pt idx="13">
                  <c:v>2.819999999999999</c:v>
                </c:pt>
                <c:pt idx="14">
                  <c:v>2.910000000000003</c:v>
                </c:pt>
                <c:pt idx="15">
                  <c:v>2.945999999999999</c:v>
                </c:pt>
                <c:pt idx="16">
                  <c:v>3.311999999999998</c:v>
                </c:pt>
                <c:pt idx="17">
                  <c:v>3.366000000000002</c:v>
                </c:pt>
                <c:pt idx="18">
                  <c:v>3.533999999999997</c:v>
                </c:pt>
                <c:pt idx="19">
                  <c:v>3.69</c:v>
                </c:pt>
                <c:pt idx="20">
                  <c:v>3.828000000000005</c:v>
                </c:pt>
                <c:pt idx="21">
                  <c:v>3.977999999999995</c:v>
                </c:pt>
                <c:pt idx="22">
                  <c:v>4.182000000000006</c:v>
                </c:pt>
                <c:pt idx="23">
                  <c:v>4.319999999999997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6883096"/>
        <c:axId val="-2096484488"/>
      </c:scatterChart>
      <c:valAx>
        <c:axId val="-209688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96484488"/>
        <c:crosses val="autoZero"/>
        <c:crossBetween val="midCat"/>
      </c:valAx>
      <c:valAx>
        <c:axId val="-2096484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speed (m/s)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/>
            </a:pPr>
            <a:endParaRPr lang="en-US"/>
          </a:p>
        </c:txPr>
        <c:crossAx val="-2096883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14</xdr:row>
      <xdr:rowOff>0</xdr:rowOff>
    </xdr:from>
    <xdr:to>
      <xdr:col>14</xdr:col>
      <xdr:colOff>504825</xdr:colOff>
      <xdr:row>31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0.28242</cdr:x>
      <cdr:y>0.40625</cdr:y>
    </cdr:from>
    <cdr:to>
      <cdr:x>0.42075</cdr:x>
      <cdr:y>0.73958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66900" y="1114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G38" sqref="G38"/>
    </sheetView>
  </sheetViews>
  <sheetFormatPr baseColWidth="10" defaultColWidth="8.83203125" defaultRowHeight="14" x14ac:dyDescent="0"/>
  <cols>
    <col min="2" max="2" width="8.5" customWidth="1"/>
    <col min="3" max="6" width="23.5" customWidth="1"/>
    <col min="7" max="7" width="22.1640625" customWidth="1"/>
    <col min="9" max="9" width="21.83203125" customWidth="1"/>
    <col min="12" max="12" width="39.6640625" customWidth="1"/>
    <col min="16" max="16" width="15.1640625" customWidth="1"/>
    <col min="19" max="19" width="16" customWidth="1"/>
  </cols>
  <sheetData>
    <row r="1" spans="1:19" ht="24" thickTop="1">
      <c r="A1" s="30" t="s">
        <v>10</v>
      </c>
      <c r="B1" s="31"/>
      <c r="C1" s="32"/>
      <c r="F1" s="22"/>
      <c r="I1" s="3" t="s">
        <v>11</v>
      </c>
      <c r="J1" s="4"/>
      <c r="K1" s="4"/>
      <c r="L1" s="5"/>
      <c r="R1" s="33" t="s">
        <v>20</v>
      </c>
      <c r="S1" s="34"/>
    </row>
    <row r="2" spans="1:19">
      <c r="A2" s="6" t="s">
        <v>0</v>
      </c>
      <c r="B2" s="2" t="s">
        <v>2</v>
      </c>
      <c r="C2" s="7" t="s">
        <v>3</v>
      </c>
      <c r="D2" t="s">
        <v>22</v>
      </c>
      <c r="E2" t="s">
        <v>23</v>
      </c>
      <c r="F2" s="2"/>
      <c r="G2" t="s">
        <v>1</v>
      </c>
      <c r="I2" s="24" t="s">
        <v>8</v>
      </c>
      <c r="J2" s="25"/>
      <c r="K2" s="25"/>
      <c r="L2" s="26"/>
      <c r="R2" s="35"/>
      <c r="S2" s="36"/>
    </row>
    <row r="3" spans="1:19">
      <c r="A3" s="6" t="s">
        <v>17</v>
      </c>
      <c r="B3" s="2" t="s">
        <v>15</v>
      </c>
      <c r="C3" s="7" t="s">
        <v>16</v>
      </c>
      <c r="F3" s="2"/>
      <c r="I3" s="24"/>
      <c r="J3" s="25"/>
      <c r="K3" s="25"/>
      <c r="L3" s="26"/>
      <c r="M3" s="2"/>
      <c r="R3" s="18">
        <v>9.66</v>
      </c>
      <c r="S3" s="19">
        <v>0.06</v>
      </c>
    </row>
    <row r="4" spans="1:19">
      <c r="A4" s="6">
        <v>1</v>
      </c>
      <c r="B4" s="2">
        <v>0</v>
      </c>
      <c r="C4" s="7">
        <v>0</v>
      </c>
      <c r="F4" s="2"/>
      <c r="I4" s="24"/>
      <c r="J4" s="25"/>
      <c r="K4" s="25"/>
      <c r="L4" s="26"/>
      <c r="R4" s="18">
        <v>9.61</v>
      </c>
      <c r="S4" s="19">
        <v>0.06</v>
      </c>
    </row>
    <row r="5" spans="1:19">
      <c r="A5" s="6">
        <v>2</v>
      </c>
      <c r="B5" s="11">
        <f t="shared" ref="B5:B28" si="0">A4/60</f>
        <v>1.6666666666666666E-2</v>
      </c>
      <c r="C5" s="7">
        <v>8.9999999999999993E-3</v>
      </c>
      <c r="D5" s="14">
        <f t="shared" ref="D5:D28" si="1">(B5+B4)/2</f>
        <v>8.3333333333333332E-3</v>
      </c>
      <c r="E5" s="14">
        <f t="shared" ref="E5:E28" si="2">(C5-C4)*60</f>
        <v>0.53999999999999992</v>
      </c>
      <c r="F5" s="2"/>
      <c r="G5" s="13">
        <f t="shared" ref="G5:G27" si="3">(E6-E5)*60</f>
        <v>15.840000000000007</v>
      </c>
      <c r="I5" s="24"/>
      <c r="J5" s="25"/>
      <c r="K5" s="25"/>
      <c r="L5" s="26"/>
      <c r="R5" s="18">
        <v>9.69</v>
      </c>
      <c r="S5" s="19">
        <v>0.08</v>
      </c>
    </row>
    <row r="6" spans="1:19">
      <c r="A6" s="6">
        <v>3</v>
      </c>
      <c r="B6" s="11">
        <f t="shared" si="0"/>
        <v>3.3333333333333333E-2</v>
      </c>
      <c r="C6" s="7">
        <v>2.24E-2</v>
      </c>
      <c r="D6" s="14">
        <f t="shared" si="1"/>
        <v>2.5000000000000001E-2</v>
      </c>
      <c r="E6" s="14">
        <f t="shared" si="2"/>
        <v>0.80400000000000005</v>
      </c>
      <c r="F6" s="2"/>
      <c r="G6" s="13">
        <f t="shared" si="3"/>
        <v>7.9199999999999937</v>
      </c>
      <c r="I6" s="27" t="s">
        <v>9</v>
      </c>
      <c r="J6" s="28"/>
      <c r="K6" s="28"/>
      <c r="L6" s="29"/>
      <c r="M6" s="2"/>
      <c r="R6" s="18"/>
      <c r="S6" s="19"/>
    </row>
    <row r="7" spans="1:19" ht="15" thickBot="1">
      <c r="A7" s="6">
        <v>4</v>
      </c>
      <c r="B7" s="11">
        <f t="shared" si="0"/>
        <v>0.05</v>
      </c>
      <c r="C7" s="7">
        <v>3.7999999999999999E-2</v>
      </c>
      <c r="D7" s="14">
        <f t="shared" si="1"/>
        <v>4.1666666666666671E-2</v>
      </c>
      <c r="E7" s="14">
        <f t="shared" si="2"/>
        <v>0.93599999999999994</v>
      </c>
      <c r="F7" s="2"/>
      <c r="G7" s="13">
        <f t="shared" si="3"/>
        <v>11.520000000000024</v>
      </c>
      <c r="I7" s="6" t="s">
        <v>4</v>
      </c>
      <c r="J7" s="2" t="s">
        <v>5</v>
      </c>
      <c r="K7" s="2"/>
      <c r="L7" s="7"/>
      <c r="M7" s="2"/>
      <c r="R7" s="20">
        <f>(R3/S3^2+R4/S4^2+R5/S5^2)*S7*S7</f>
        <v>9.6470731707317068</v>
      </c>
      <c r="S7" s="21">
        <f>1/SQRT(1/S3^2+1/S4^2+1/S5^2)</f>
        <v>3.7481702853265457E-2</v>
      </c>
    </row>
    <row r="8" spans="1:19" ht="15" thickBot="1">
      <c r="A8" s="6">
        <v>5</v>
      </c>
      <c r="B8" s="11">
        <f t="shared" si="0"/>
        <v>6.6666666666666666E-2</v>
      </c>
      <c r="C8" s="7">
        <v>5.6800000000000003E-2</v>
      </c>
      <c r="D8" s="14">
        <f t="shared" si="1"/>
        <v>5.8333333333333334E-2</v>
      </c>
      <c r="E8" s="14">
        <f t="shared" si="2"/>
        <v>1.1280000000000003</v>
      </c>
      <c r="F8" s="2"/>
      <c r="G8" s="13">
        <f t="shared" si="3"/>
        <v>10.079999999999956</v>
      </c>
      <c r="I8" s="8" t="s">
        <v>6</v>
      </c>
      <c r="J8" s="9" t="s">
        <v>7</v>
      </c>
      <c r="K8" s="9"/>
      <c r="L8" s="10"/>
    </row>
    <row r="9" spans="1:19" ht="15" thickTop="1">
      <c r="A9" s="6">
        <v>6</v>
      </c>
      <c r="B9" s="11">
        <f t="shared" si="0"/>
        <v>8.3333333333333329E-2</v>
      </c>
      <c r="C9" s="7">
        <v>7.8399999999999997E-2</v>
      </c>
      <c r="D9" s="14">
        <f t="shared" si="1"/>
        <v>7.4999999999999997E-2</v>
      </c>
      <c r="E9" s="14">
        <f t="shared" si="2"/>
        <v>1.2959999999999996</v>
      </c>
      <c r="F9" s="2"/>
      <c r="G9" s="13">
        <f t="shared" si="3"/>
        <v>6.1200000000000321</v>
      </c>
      <c r="K9" s="2"/>
      <c r="L9" s="2"/>
    </row>
    <row r="10" spans="1:19" ht="15" thickBot="1">
      <c r="A10" s="6">
        <v>7</v>
      </c>
      <c r="B10" s="11">
        <f t="shared" si="0"/>
        <v>0.1</v>
      </c>
      <c r="C10" s="7">
        <v>0.1017</v>
      </c>
      <c r="D10" s="14">
        <f t="shared" si="1"/>
        <v>9.1666666666666674E-2</v>
      </c>
      <c r="E10" s="14">
        <f t="shared" si="2"/>
        <v>1.3980000000000001</v>
      </c>
      <c r="F10" s="2"/>
      <c r="G10" s="13">
        <f t="shared" si="3"/>
        <v>9.720000000000022</v>
      </c>
    </row>
    <row r="11" spans="1:19" ht="23">
      <c r="A11" s="6">
        <v>8</v>
      </c>
      <c r="B11" s="11">
        <f t="shared" si="0"/>
        <v>0.11666666666666667</v>
      </c>
      <c r="C11" s="7">
        <v>0.12770000000000001</v>
      </c>
      <c r="D11" s="14">
        <f t="shared" si="1"/>
        <v>0.10833333333333334</v>
      </c>
      <c r="E11" s="14">
        <f t="shared" si="2"/>
        <v>1.5600000000000005</v>
      </c>
      <c r="F11" s="2"/>
      <c r="G11" s="13">
        <f t="shared" si="3"/>
        <v>11.519999999999984</v>
      </c>
      <c r="I11" s="37" t="s">
        <v>24</v>
      </c>
      <c r="J11" s="38"/>
      <c r="K11" s="38"/>
      <c r="L11" s="38"/>
      <c r="M11" s="38"/>
      <c r="N11" s="38"/>
      <c r="O11" s="38"/>
      <c r="P11" s="39"/>
    </row>
    <row r="12" spans="1:19">
      <c r="A12" s="6">
        <v>9</v>
      </c>
      <c r="B12" s="11">
        <f t="shared" si="0"/>
        <v>0.13333333333333333</v>
      </c>
      <c r="C12" s="7">
        <v>0.15690000000000001</v>
      </c>
      <c r="D12" s="14">
        <f t="shared" si="1"/>
        <v>0.125</v>
      </c>
      <c r="E12" s="14">
        <f t="shared" si="2"/>
        <v>1.7520000000000002</v>
      </c>
      <c r="F12" s="2"/>
      <c r="G12" s="13">
        <f t="shared" si="3"/>
        <v>5.0399999999999512</v>
      </c>
      <c r="I12" s="42">
        <f t="array" ref="I12:J13">LINEST($E$5:$E$28,$D$5:$D$28,,TRUE)</f>
        <v>9.7226608695652192</v>
      </c>
      <c r="J12" s="15">
        <v>0.53271782608695606</v>
      </c>
      <c r="K12" s="15"/>
      <c r="L12" s="15" t="s">
        <v>12</v>
      </c>
      <c r="M12" s="15" t="s">
        <v>18</v>
      </c>
      <c r="N12" s="15"/>
      <c r="O12" s="15"/>
      <c r="P12" s="40"/>
    </row>
    <row r="13" spans="1:19">
      <c r="A13" s="6">
        <v>10</v>
      </c>
      <c r="B13" s="11">
        <f t="shared" si="0"/>
        <v>0.15</v>
      </c>
      <c r="C13" s="7">
        <v>0.1875</v>
      </c>
      <c r="D13" s="14">
        <f t="shared" si="1"/>
        <v>0.14166666666666666</v>
      </c>
      <c r="E13" s="14">
        <f t="shared" si="2"/>
        <v>1.8359999999999994</v>
      </c>
      <c r="F13" s="2"/>
      <c r="G13" s="13">
        <f t="shared" si="3"/>
        <v>16.560000000000066</v>
      </c>
      <c r="I13" s="42">
        <v>8.8574672666120097E-2</v>
      </c>
      <c r="J13" s="15">
        <v>2.0451004845540049E-2</v>
      </c>
      <c r="K13" s="15"/>
      <c r="L13" s="15" t="s">
        <v>13</v>
      </c>
      <c r="M13" s="15" t="s">
        <v>19</v>
      </c>
      <c r="N13" s="15"/>
      <c r="O13" s="15"/>
      <c r="P13" s="40"/>
    </row>
    <row r="14" spans="1:19">
      <c r="A14" s="6">
        <v>11</v>
      </c>
      <c r="B14" s="11">
        <f t="shared" si="0"/>
        <v>0.16666666666666666</v>
      </c>
      <c r="C14" s="7">
        <v>0.22270000000000001</v>
      </c>
      <c r="D14" s="14">
        <f t="shared" si="1"/>
        <v>0.15833333333333333</v>
      </c>
      <c r="E14" s="14">
        <f t="shared" si="2"/>
        <v>2.1120000000000005</v>
      </c>
      <c r="F14" s="2"/>
      <c r="G14" s="13">
        <f t="shared" si="3"/>
        <v>8.2799999999998875</v>
      </c>
      <c r="I14" s="18"/>
      <c r="J14" s="2"/>
      <c r="K14" s="2"/>
      <c r="L14" s="2"/>
      <c r="M14" s="2"/>
      <c r="N14" s="2"/>
      <c r="O14" s="2"/>
      <c r="P14" s="19"/>
    </row>
    <row r="15" spans="1:19">
      <c r="A15" s="6">
        <v>12</v>
      </c>
      <c r="B15" s="11">
        <f t="shared" si="0"/>
        <v>0.18333333333333332</v>
      </c>
      <c r="C15" s="7">
        <v>0.26019999999999999</v>
      </c>
      <c r="D15" s="14">
        <f t="shared" si="1"/>
        <v>0.17499999999999999</v>
      </c>
      <c r="E15" s="14">
        <f t="shared" si="2"/>
        <v>2.2499999999999987</v>
      </c>
      <c r="F15" s="2"/>
      <c r="G15" s="13">
        <f t="shared" si="3"/>
        <v>11.520000000000143</v>
      </c>
      <c r="I15" s="18"/>
      <c r="J15" s="2"/>
      <c r="K15" s="2"/>
      <c r="L15" s="2"/>
      <c r="M15" s="2"/>
      <c r="N15" s="2"/>
      <c r="O15" s="2"/>
      <c r="P15" s="19"/>
    </row>
    <row r="16" spans="1:19">
      <c r="A16" s="6">
        <v>13</v>
      </c>
      <c r="B16" s="11">
        <f t="shared" si="0"/>
        <v>0.2</v>
      </c>
      <c r="C16" s="7">
        <v>0.3009</v>
      </c>
      <c r="D16" s="14">
        <f t="shared" si="1"/>
        <v>0.19166666666666665</v>
      </c>
      <c r="E16" s="14">
        <f t="shared" si="2"/>
        <v>2.4420000000000011</v>
      </c>
      <c r="F16" s="2"/>
      <c r="G16" s="13">
        <f t="shared" si="3"/>
        <v>4.3199999999998973</v>
      </c>
      <c r="I16" s="18"/>
      <c r="J16" s="2"/>
      <c r="K16" s="2"/>
      <c r="L16" s="2"/>
      <c r="M16" s="2"/>
      <c r="N16" s="2"/>
      <c r="O16" s="2"/>
      <c r="P16" s="19"/>
    </row>
    <row r="17" spans="1:16">
      <c r="A17" s="6">
        <v>14</v>
      </c>
      <c r="B17" s="11">
        <f t="shared" si="0"/>
        <v>0.21666666666666667</v>
      </c>
      <c r="C17" s="7">
        <v>0.34279999999999999</v>
      </c>
      <c r="D17" s="14">
        <f t="shared" si="1"/>
        <v>0.20833333333333334</v>
      </c>
      <c r="E17" s="14">
        <f t="shared" si="2"/>
        <v>2.5139999999999993</v>
      </c>
      <c r="F17" s="2"/>
      <c r="G17" s="13">
        <f t="shared" si="3"/>
        <v>18.360000000000003</v>
      </c>
      <c r="I17" s="18"/>
      <c r="J17" s="2"/>
      <c r="K17" s="2"/>
      <c r="L17" s="2"/>
      <c r="M17" s="2"/>
      <c r="N17" s="2"/>
      <c r="O17" s="2"/>
      <c r="P17" s="19"/>
    </row>
    <row r="18" spans="1:16">
      <c r="A18" s="6">
        <v>15</v>
      </c>
      <c r="B18" s="11">
        <f t="shared" si="0"/>
        <v>0.23333333333333334</v>
      </c>
      <c r="C18" s="7">
        <v>0.38979999999999998</v>
      </c>
      <c r="D18" s="14">
        <f t="shared" si="1"/>
        <v>0.22500000000000001</v>
      </c>
      <c r="E18" s="14">
        <f t="shared" si="2"/>
        <v>2.8199999999999994</v>
      </c>
      <c r="F18" s="2"/>
      <c r="G18" s="13">
        <f t="shared" si="3"/>
        <v>5.4000000000002046</v>
      </c>
      <c r="I18" s="18"/>
      <c r="J18" s="2"/>
      <c r="K18" s="2"/>
      <c r="L18" s="2"/>
      <c r="M18" s="2"/>
      <c r="N18" s="2"/>
      <c r="O18" s="2"/>
      <c r="P18" s="19"/>
    </row>
    <row r="19" spans="1:16">
      <c r="A19" s="6">
        <v>16</v>
      </c>
      <c r="B19" s="11">
        <f t="shared" si="0"/>
        <v>0.25</v>
      </c>
      <c r="C19" s="7">
        <v>0.43830000000000002</v>
      </c>
      <c r="D19" s="14">
        <f t="shared" si="1"/>
        <v>0.24166666666666667</v>
      </c>
      <c r="E19" s="14">
        <f t="shared" si="2"/>
        <v>2.9100000000000028</v>
      </c>
      <c r="F19" s="2"/>
      <c r="G19" s="13">
        <f t="shared" si="3"/>
        <v>2.1599999999997621</v>
      </c>
      <c r="I19" s="18"/>
      <c r="J19" s="2"/>
      <c r="K19" s="2"/>
      <c r="L19" s="2"/>
      <c r="M19" s="2"/>
      <c r="N19" s="2"/>
      <c r="O19" s="2"/>
      <c r="P19" s="19"/>
    </row>
    <row r="20" spans="1:16">
      <c r="A20" s="6">
        <v>17</v>
      </c>
      <c r="B20" s="11">
        <f t="shared" si="0"/>
        <v>0.26666666666666666</v>
      </c>
      <c r="C20" s="7">
        <v>0.4874</v>
      </c>
      <c r="D20" s="14">
        <f t="shared" si="1"/>
        <v>0.2583333333333333</v>
      </c>
      <c r="E20" s="14">
        <f t="shared" si="2"/>
        <v>2.9459999999999988</v>
      </c>
      <c r="F20" s="2"/>
      <c r="G20" s="13">
        <f t="shared" si="3"/>
        <v>21.95999999999998</v>
      </c>
      <c r="I20" s="18"/>
      <c r="J20" s="2"/>
      <c r="K20" s="2"/>
      <c r="L20" s="2"/>
      <c r="M20" s="2"/>
      <c r="N20" s="2"/>
      <c r="O20" s="2"/>
      <c r="P20" s="19"/>
    </row>
    <row r="21" spans="1:16">
      <c r="A21" s="6">
        <v>18</v>
      </c>
      <c r="B21" s="11">
        <f t="shared" si="0"/>
        <v>0.28333333333333333</v>
      </c>
      <c r="C21" s="7">
        <v>0.54259999999999997</v>
      </c>
      <c r="D21" s="14">
        <f t="shared" si="1"/>
        <v>0.27500000000000002</v>
      </c>
      <c r="E21" s="14">
        <f t="shared" si="2"/>
        <v>3.3119999999999985</v>
      </c>
      <c r="F21" s="2"/>
      <c r="G21" s="13">
        <f t="shared" si="3"/>
        <v>3.2400000000002294</v>
      </c>
      <c r="I21" s="18"/>
      <c r="J21" s="2"/>
      <c r="K21" s="2"/>
      <c r="L21" s="2"/>
      <c r="M21" s="2"/>
      <c r="N21" s="2"/>
      <c r="O21" s="2"/>
      <c r="P21" s="19"/>
    </row>
    <row r="22" spans="1:16">
      <c r="A22" s="6">
        <v>19</v>
      </c>
      <c r="B22" s="11">
        <f t="shared" si="0"/>
        <v>0.3</v>
      </c>
      <c r="C22" s="7">
        <v>0.59870000000000001</v>
      </c>
      <c r="D22" s="14">
        <f t="shared" si="1"/>
        <v>0.29166666666666663</v>
      </c>
      <c r="E22" s="14">
        <f t="shared" si="2"/>
        <v>3.3660000000000023</v>
      </c>
      <c r="F22" s="2"/>
      <c r="G22" s="13">
        <f t="shared" si="3"/>
        <v>10.079999999999689</v>
      </c>
      <c r="I22" s="18"/>
      <c r="J22" s="2"/>
      <c r="K22" s="2"/>
      <c r="L22" s="2"/>
      <c r="M22" s="2"/>
      <c r="N22" s="2"/>
      <c r="O22" s="2"/>
      <c r="P22" s="19"/>
    </row>
    <row r="23" spans="1:16">
      <c r="A23" s="6">
        <v>20</v>
      </c>
      <c r="B23" s="11">
        <f t="shared" si="0"/>
        <v>0.31666666666666665</v>
      </c>
      <c r="C23" s="7">
        <v>0.65759999999999996</v>
      </c>
      <c r="D23" s="14">
        <f t="shared" si="1"/>
        <v>0.30833333333333335</v>
      </c>
      <c r="E23" s="14">
        <f t="shared" si="2"/>
        <v>3.5339999999999971</v>
      </c>
      <c r="F23" s="2"/>
      <c r="G23" s="13">
        <f t="shared" si="3"/>
        <v>9.3600000000001682</v>
      </c>
      <c r="I23" s="18"/>
      <c r="J23" s="2"/>
      <c r="K23" s="2"/>
      <c r="L23" s="2"/>
      <c r="M23" s="2"/>
      <c r="N23" s="2"/>
      <c r="O23" s="2"/>
      <c r="P23" s="19"/>
    </row>
    <row r="24" spans="1:16">
      <c r="A24" s="6">
        <v>21</v>
      </c>
      <c r="B24" s="11">
        <f t="shared" si="0"/>
        <v>0.33333333333333331</v>
      </c>
      <c r="C24" s="7">
        <v>0.71909999999999996</v>
      </c>
      <c r="D24" s="14">
        <f t="shared" si="1"/>
        <v>0.32499999999999996</v>
      </c>
      <c r="E24" s="14">
        <f t="shared" si="2"/>
        <v>3.69</v>
      </c>
      <c r="F24" s="2"/>
      <c r="G24" s="13">
        <f t="shared" si="3"/>
        <v>8.2800000000002871</v>
      </c>
      <c r="I24" s="18"/>
      <c r="J24" s="2"/>
      <c r="K24" s="2"/>
      <c r="L24" s="2"/>
      <c r="M24" s="2"/>
      <c r="N24" s="2"/>
      <c r="O24" s="2"/>
      <c r="P24" s="19"/>
    </row>
    <row r="25" spans="1:16">
      <c r="A25" s="6">
        <v>22</v>
      </c>
      <c r="B25" s="11">
        <f t="shared" si="0"/>
        <v>0.35</v>
      </c>
      <c r="C25" s="7">
        <v>0.78290000000000004</v>
      </c>
      <c r="D25" s="14">
        <f t="shared" si="1"/>
        <v>0.34166666666666667</v>
      </c>
      <c r="E25" s="14">
        <f t="shared" si="2"/>
        <v>3.8280000000000047</v>
      </c>
      <c r="F25" s="2"/>
      <c r="G25" s="13">
        <f t="shared" si="3"/>
        <v>8.9999999999994085</v>
      </c>
      <c r="I25" s="18"/>
      <c r="J25" s="2"/>
      <c r="K25" s="2"/>
      <c r="L25" s="2"/>
      <c r="M25" s="2"/>
      <c r="N25" s="2"/>
      <c r="O25" s="2"/>
      <c r="P25" s="19"/>
    </row>
    <row r="26" spans="1:16">
      <c r="A26" s="6">
        <v>23</v>
      </c>
      <c r="B26" s="11">
        <f t="shared" si="0"/>
        <v>0.36666666666666664</v>
      </c>
      <c r="C26" s="7">
        <v>0.84919999999999995</v>
      </c>
      <c r="D26" s="14">
        <f t="shared" si="1"/>
        <v>0.35833333333333328</v>
      </c>
      <c r="E26" s="14">
        <f t="shared" si="2"/>
        <v>3.9779999999999949</v>
      </c>
      <c r="F26" s="2"/>
      <c r="G26" s="13">
        <f t="shared" si="3"/>
        <v>12.24000000000065</v>
      </c>
      <c r="I26" s="18"/>
      <c r="J26" s="2"/>
      <c r="K26" s="2"/>
      <c r="L26" s="2"/>
      <c r="M26" s="2"/>
      <c r="N26" s="2"/>
      <c r="O26" s="2"/>
      <c r="P26" s="19"/>
    </row>
    <row r="27" spans="1:16">
      <c r="A27" s="6">
        <v>24</v>
      </c>
      <c r="B27" s="11">
        <f t="shared" si="0"/>
        <v>0.38333333333333336</v>
      </c>
      <c r="C27" s="7">
        <v>0.91890000000000005</v>
      </c>
      <c r="D27" s="14">
        <f t="shared" si="1"/>
        <v>0.375</v>
      </c>
      <c r="E27" s="14">
        <f t="shared" si="2"/>
        <v>4.1820000000000057</v>
      </c>
      <c r="F27" s="2"/>
      <c r="G27" s="13">
        <f t="shared" si="3"/>
        <v>8.2799999999994611</v>
      </c>
      <c r="I27" s="18"/>
      <c r="J27" s="2"/>
      <c r="K27" s="2"/>
      <c r="L27" s="2"/>
      <c r="M27" s="2"/>
      <c r="N27" s="2"/>
      <c r="O27" s="2"/>
      <c r="P27" s="19"/>
    </row>
    <row r="28" spans="1:16" ht="15" thickBot="1">
      <c r="A28" s="17">
        <v>25</v>
      </c>
      <c r="B28" s="12">
        <f t="shared" si="0"/>
        <v>0.4</v>
      </c>
      <c r="C28" s="16">
        <v>0.9909</v>
      </c>
      <c r="D28" s="14">
        <f t="shared" si="1"/>
        <v>0.39166666666666672</v>
      </c>
      <c r="E28" s="14">
        <f t="shared" si="2"/>
        <v>4.3199999999999967</v>
      </c>
      <c r="F28" s="2"/>
      <c r="I28" s="18"/>
      <c r="J28" s="2"/>
      <c r="K28" s="2"/>
      <c r="L28" s="2"/>
      <c r="M28" s="2"/>
      <c r="N28" s="2"/>
      <c r="O28" s="2"/>
      <c r="P28" s="19"/>
    </row>
    <row r="29" spans="1:16" ht="15" thickTop="1">
      <c r="B29" s="1"/>
      <c r="C29" s="2"/>
      <c r="D29" s="2"/>
      <c r="E29" s="2"/>
      <c r="F29" s="2"/>
      <c r="I29" s="18"/>
      <c r="J29" s="2"/>
      <c r="K29" s="2"/>
      <c r="L29" s="2"/>
      <c r="M29" s="2"/>
      <c r="N29" s="2"/>
      <c r="O29" s="2"/>
      <c r="P29" s="19"/>
    </row>
    <row r="30" spans="1:16">
      <c r="I30" s="18"/>
      <c r="J30" s="2"/>
      <c r="K30" s="2"/>
      <c r="L30" s="2"/>
      <c r="M30" s="2"/>
      <c r="N30" s="2"/>
      <c r="O30" s="2"/>
      <c r="P30" s="19"/>
    </row>
    <row r="31" spans="1:16">
      <c r="B31" s="23"/>
      <c r="C31" s="23"/>
      <c r="D31" s="23"/>
      <c r="E31" s="23"/>
      <c r="F31" s="13" t="s">
        <v>14</v>
      </c>
      <c r="G31" s="13">
        <f>AVERAGE(G5:G27)</f>
        <v>9.860869565217385</v>
      </c>
      <c r="I31" s="18"/>
      <c r="J31" s="2"/>
      <c r="K31" s="2"/>
      <c r="L31" s="2"/>
      <c r="M31" s="2"/>
      <c r="N31" s="2"/>
      <c r="O31" s="2"/>
      <c r="P31" s="19"/>
    </row>
    <row r="32" spans="1:16" ht="15" thickBot="1">
      <c r="B32" s="23"/>
      <c r="C32" s="23"/>
      <c r="D32" s="23"/>
      <c r="E32" s="23"/>
      <c r="F32" s="13" t="s">
        <v>21</v>
      </c>
      <c r="G32" s="13">
        <f>STDEV(G5:G27)</f>
        <v>4.8454194987201387</v>
      </c>
      <c r="I32" s="20"/>
      <c r="J32" s="41"/>
      <c r="K32" s="41"/>
      <c r="L32" s="41"/>
      <c r="M32" s="41"/>
      <c r="N32" s="41"/>
      <c r="O32" s="41"/>
      <c r="P32" s="21"/>
    </row>
    <row r="33" spans="2:5">
      <c r="B33" s="23"/>
      <c r="C33" s="23"/>
      <c r="D33" s="23"/>
      <c r="E33" s="23"/>
    </row>
  </sheetData>
  <mergeCells count="4">
    <mergeCell ref="I2:L5"/>
    <mergeCell ref="I6:L6"/>
    <mergeCell ref="A1:C1"/>
    <mergeCell ref="R1:S2"/>
  </mergeCells>
  <phoneticPr fontId="2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User</dc:creator>
  <cp:lastModifiedBy>Reardon</cp:lastModifiedBy>
  <dcterms:created xsi:type="dcterms:W3CDTF">2014-06-22T03:03:57Z</dcterms:created>
  <dcterms:modified xsi:type="dcterms:W3CDTF">2016-01-04T07:46:57Z</dcterms:modified>
</cp:coreProperties>
</file>